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4b\AC\Temp\"/>
    </mc:Choice>
  </mc:AlternateContent>
  <xr:revisionPtr revIDLastSave="41" documentId="8_{AD9A0FD8-0B45-4BDF-91FB-B2D9B6CF9281}" xr6:coauthVersionLast="47" xr6:coauthVersionMax="47" xr10:uidLastSave="{70BE536C-0072-4191-B1B2-10796120E39C}"/>
  <bookViews>
    <workbookView xWindow="-60" yWindow="-60" windowWidth="15480" windowHeight="11640" tabRatio="500" xr2:uid="{00000000-000D-0000-FFFF-FFFF00000000}"/>
  </bookViews>
  <sheets>
    <sheet name="Evening" sheetId="1" r:id="rId1"/>
    <sheet name="Sheet2" sheetId="2" r:id="rId2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4" i="1"/>
  <c r="J3" i="1"/>
  <c r="J2" i="1"/>
  <c r="J28" i="1"/>
  <c r="J29" i="1"/>
  <c r="D31" i="2"/>
  <c r="D30" i="2"/>
  <c r="D29" i="2"/>
  <c r="D28" i="2"/>
  <c r="D27" i="2"/>
  <c r="D26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1" i="2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1" i="1"/>
  <c r="K10" i="1"/>
  <c r="K9" i="1"/>
  <c r="K8" i="1"/>
  <c r="K7" i="1"/>
  <c r="P6" i="1"/>
  <c r="K6" i="1"/>
  <c r="P5" i="1"/>
  <c r="P4" i="1"/>
  <c r="K4" i="1"/>
  <c r="K3" i="1"/>
  <c r="K54" i="1" s="1"/>
</calcChain>
</file>

<file path=xl/sharedStrings.xml><?xml version="1.0" encoding="utf-8"?>
<sst xmlns="http://schemas.openxmlformats.org/spreadsheetml/2006/main" count="107" uniqueCount="106">
  <si>
    <t>Holder #</t>
  </si>
  <si>
    <t>Onyen</t>
  </si>
  <si>
    <t>Data set name</t>
  </si>
  <si>
    <t>Solvent</t>
  </si>
  <si>
    <t>Experiment</t>
  </si>
  <si>
    <t>Title</t>
  </si>
  <si>
    <t>Advisor</t>
  </si>
  <si>
    <t>Grant number</t>
  </si>
  <si>
    <t>Mail Data/Notify to</t>
  </si>
  <si>
    <t>Directory</t>
  </si>
  <si>
    <t>Estimated Time</t>
  </si>
  <si>
    <t>Total Expt Time:</t>
  </si>
  <si>
    <t>Appx. Time Remaining:</t>
  </si>
  <si>
    <t>Acetone</t>
  </si>
  <si>
    <t>Aerie Pharma</t>
  </si>
  <si>
    <t>PROTON</t>
  </si>
  <si>
    <t>C6D6</t>
  </si>
  <si>
    <t>Alexanian</t>
  </si>
  <si>
    <t>Proton-hydride</t>
  </si>
  <si>
    <t>CD2Cl2</t>
  </si>
  <si>
    <t>Aube</t>
  </si>
  <si>
    <t>Proton-hydride_C13-512</t>
  </si>
  <si>
    <t>CD3CN</t>
  </si>
  <si>
    <t>Boragen</t>
  </si>
  <si>
    <t>Proton-hydride_C13-1024</t>
  </si>
  <si>
    <t>CD3NO2</t>
  </si>
  <si>
    <t>Bowers</t>
  </si>
  <si>
    <t>Proton_NOESY</t>
  </si>
  <si>
    <t>CDCl3</t>
  </si>
  <si>
    <t>Brookhart</t>
  </si>
  <si>
    <t>Proton_TOCSY</t>
  </si>
  <si>
    <t>D2O</t>
  </si>
  <si>
    <t>Brustad</t>
  </si>
  <si>
    <t>Proton_HMBC</t>
  </si>
  <si>
    <t>DMF</t>
  </si>
  <si>
    <t>Crimmins</t>
  </si>
  <si>
    <t>Proton_HSQC</t>
  </si>
  <si>
    <t>DMSO</t>
  </si>
  <si>
    <t>Dempsey</t>
  </si>
  <si>
    <t>Proton_COSY</t>
  </si>
  <si>
    <t>MeOD</t>
  </si>
  <si>
    <t>Desimone</t>
  </si>
  <si>
    <t>Proton_COSY_HSQC</t>
  </si>
  <si>
    <t>None</t>
  </si>
  <si>
    <t>Dingemans</t>
  </si>
  <si>
    <t>Proton_F19-16</t>
  </si>
  <si>
    <t>Pyr</t>
  </si>
  <si>
    <t>Forbes</t>
  </si>
  <si>
    <t>Proton_C13-64</t>
  </si>
  <si>
    <t>TFA</t>
  </si>
  <si>
    <t>Gagne</t>
  </si>
  <si>
    <t>Proton_C13-128</t>
  </si>
  <si>
    <t>THF</t>
  </si>
  <si>
    <t>Johnson</t>
  </si>
  <si>
    <t>Proton_C13-256</t>
  </si>
  <si>
    <t>Tol</t>
  </si>
  <si>
    <t>Knight</t>
  </si>
  <si>
    <t>Proton_C13-512</t>
  </si>
  <si>
    <t>Leibfarth</t>
  </si>
  <si>
    <t>Proton_C13-1024</t>
  </si>
  <si>
    <t>Li</t>
  </si>
  <si>
    <t>Proton_selHSQC45-54</t>
  </si>
  <si>
    <t>Lin</t>
  </si>
  <si>
    <t>Proton_selHSQC69-73</t>
  </si>
  <si>
    <t>Meek</t>
  </si>
  <si>
    <t>C13-40</t>
  </si>
  <si>
    <t>G. Meyer</t>
  </si>
  <si>
    <t>C13-64</t>
  </si>
  <si>
    <t>T. Meyer</t>
  </si>
  <si>
    <t>C13-128</t>
  </si>
  <si>
    <t>Miller</t>
  </si>
  <si>
    <t>C13-256</t>
  </si>
  <si>
    <t>Murray</t>
  </si>
  <si>
    <t>C13-512</t>
  </si>
  <si>
    <t>Nicewicz</t>
  </si>
  <si>
    <t>C13-1024</t>
  </si>
  <si>
    <t>Pielak</t>
  </si>
  <si>
    <t>C13APT-256</t>
  </si>
  <si>
    <t>Samulski</t>
  </si>
  <si>
    <t>F19-16</t>
  </si>
  <si>
    <t>Sheiko</t>
  </si>
  <si>
    <t>F19-H1-coupled</t>
  </si>
  <si>
    <t>Schauer</t>
  </si>
  <si>
    <t>Proton_C13-256_F19-16</t>
  </si>
  <si>
    <t>Schoenfisch</t>
  </si>
  <si>
    <t>Proton_C13-512_F19-16</t>
  </si>
  <si>
    <t>Symmetry</t>
  </si>
  <si>
    <t>Proton_C13-512_COSY_HSQC_HMBC_Dept135_NOESY</t>
  </si>
  <si>
    <t>Ter Horst</t>
  </si>
  <si>
    <t>Proton_C13-512_COSY_HSQC_HMBC_Dept135</t>
  </si>
  <si>
    <t>Undergrad Labs</t>
  </si>
  <si>
    <t>Proton_C13-512_COSY_HSQC_HMBC</t>
  </si>
  <si>
    <t>Waters</t>
  </si>
  <si>
    <t>Proton_C13-512_COSY_HSQC_F19-16</t>
  </si>
  <si>
    <t>Wilkerson-Hill</t>
  </si>
  <si>
    <t>Proton_C13-512_COSY_HSQC</t>
  </si>
  <si>
    <t>You</t>
  </si>
  <si>
    <t>Proton_C13-256_C13APT-256</t>
  </si>
  <si>
    <t>K. Hahn</t>
  </si>
  <si>
    <t>Sel-HSQC</t>
  </si>
  <si>
    <t>selHSQC45-54</t>
  </si>
  <si>
    <t>SelHSQC69-73</t>
  </si>
  <si>
    <t>Miller_PROTON_HSQC_COSY_NOSEYq</t>
  </si>
  <si>
    <t>Miller_proton</t>
  </si>
  <si>
    <t>Miller_HSQC</t>
  </si>
  <si>
    <t>Miller_COSYGPSW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</si>
</sst>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u/>
      <sz val="11"/>
      <color rgb="FF0000FF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8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Border="0" applyProtection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1" fillId="2" borderId="1" xfId="0" applyFont="1" applyFill="1" applyBorder="1"/>
    <xf numFmtId="0" fontId="0" fillId="0" borderId="1" xfId="0" applyFont="1" applyBorder="1"/>
    <xf numFmtId="0" fontId="0" fillId="0" borderId="1" xfId="0" applyFont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1" fillId="0" borderId="2" xfId="0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0" xfId="1" applyFont="1" applyBorder="1" applyProtection="1"/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3" fillId="0" borderId="1" xfId="1" applyFont="1" applyBorder="1" applyAlignment="1" applyProtection="1">
      <protection locked="0"/>
    </xf>
    <xf numFmtId="0" fontId="3" fillId="0" borderId="0" xfId="1" applyFont="1" applyBorder="1" applyProtection="1"/>
  </cellXfs>
  <cellStyles count="2">
    <cellStyle name="Hyperlink" xfId="1" builtinId="8"/>
    <cellStyle name="Normal" xfId="0" builtinId="0"/>
  </cellStyles>
  <dxfs count="3"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54"/>
  <sheetViews>
    <sheetView tabSelected="1" topLeftCell="B15" zoomScale="90" zoomScaleNormal="90" workbookViewId="0">
      <selection activeCell="J4" sqref="J4:J27"/>
    </sheetView>
  </sheetViews>
  <sheetFormatPr defaultColWidth="8.85546875" defaultRowHeight="15"/>
  <cols>
    <col min="1" max="1" width="8.85546875" style="1"/>
    <col min="2" max="2" width="14.42578125" style="1" customWidth="1"/>
    <col min="3" max="3" width="23.42578125" style="1" customWidth="1"/>
    <col min="4" max="4" width="8.85546875" style="2"/>
    <col min="5" max="5" width="28.42578125" style="1" customWidth="1"/>
    <col min="6" max="6" width="20.85546875" style="1" customWidth="1"/>
    <col min="7" max="7" width="13.140625" style="2" customWidth="1"/>
    <col min="8" max="8" width="19.42578125" style="1" customWidth="1"/>
    <col min="9" max="9" width="21.7109375" style="1" customWidth="1"/>
    <col min="10" max="11" width="20.140625" style="1" customWidth="1"/>
    <col min="12" max="13" width="8.85546875" style="1"/>
    <col min="14" max="14" width="47.140625" style="1" customWidth="1"/>
    <col min="15" max="15" width="24.5703125" style="1" customWidth="1"/>
    <col min="16" max="16" width="17.42578125" style="1" customWidth="1"/>
    <col min="17" max="1024" width="8.85546875" style="1"/>
  </cols>
  <sheetData>
    <row r="1" spans="1:16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6" s="5" customFormat="1">
      <c r="A2" s="5">
        <v>1</v>
      </c>
      <c r="B2" s="6"/>
      <c r="C2" s="6"/>
      <c r="D2" s="7"/>
      <c r="E2" s="6"/>
      <c r="F2" s="6"/>
      <c r="G2" s="7"/>
      <c r="H2" s="6"/>
      <c r="I2" s="14"/>
      <c r="J2" s="1" t="str">
        <f t="shared" ref="J2:J27" si="0">"C:\data\"&amp;B2</f>
        <v>C:\data\</v>
      </c>
    </row>
    <row r="3" spans="1:16">
      <c r="A3" s="5">
        <v>2</v>
      </c>
      <c r="B3" s="6"/>
      <c r="C3" s="6"/>
      <c r="D3" s="7"/>
      <c r="E3" s="6"/>
      <c r="F3" s="6"/>
      <c r="G3" s="7"/>
      <c r="H3" s="6"/>
      <c r="I3" s="14"/>
      <c r="J3" s="1" t="str">
        <f t="shared" si="0"/>
        <v>C:\data\</v>
      </c>
      <c r="K3" s="6" t="e">
        <f>IF(#REF!&lt;&gt;"",VLOOKUP(#REF!,$N$17:$O$52,2, 0),0)</f>
        <v>#REF!</v>
      </c>
    </row>
    <row r="4" spans="1:16" ht="15.75" customHeight="1">
      <c r="A4" s="5">
        <v>3</v>
      </c>
      <c r="B4" s="6"/>
      <c r="C4" s="6"/>
      <c r="D4" s="7"/>
      <c r="E4" s="6"/>
      <c r="F4" s="6"/>
      <c r="G4" s="7"/>
      <c r="H4" s="6"/>
      <c r="I4" s="14"/>
      <c r="J4" s="1" t="str">
        <f t="shared" si="0"/>
        <v>C:\data\</v>
      </c>
      <c r="K4" s="6" t="e">
        <f>IF(#REF!&lt;&gt;"",VLOOKUP(#REF!,$N$17:$O$52,2, 0),0)</f>
        <v>#REF!</v>
      </c>
      <c r="O4" s="8" t="s">
        <v>11</v>
      </c>
      <c r="P4" s="9" t="str">
        <f>TEXT($M$8,"0")&amp;" mins"</f>
        <v>0 mins</v>
      </c>
    </row>
    <row r="5" spans="1:16" ht="15" customHeight="1">
      <c r="A5" s="5">
        <v>4</v>
      </c>
      <c r="B5" s="6"/>
      <c r="C5" s="16"/>
      <c r="D5" s="17"/>
      <c r="E5" s="16"/>
      <c r="F5" s="16"/>
      <c r="G5" s="17"/>
      <c r="H5" s="16"/>
      <c r="I5" s="18"/>
      <c r="J5" s="1" t="str">
        <f t="shared" si="0"/>
        <v>C:\data\</v>
      </c>
      <c r="K5" s="6" t="e">
        <v>#VALUE!</v>
      </c>
      <c r="O5" s="10" t="s">
        <v>11</v>
      </c>
      <c r="P5" s="11" t="str">
        <f>TEXT(ROUNDDOWN($M$8/60,0),"General")&amp;" hrs, "&amp;TEXT(MOD($M$8,60),"0")&amp;" mins"</f>
        <v>0 hrs, 0 mins</v>
      </c>
    </row>
    <row r="6" spans="1:16" ht="14.25" customHeight="1">
      <c r="A6" s="5">
        <v>5</v>
      </c>
      <c r="B6" s="6"/>
      <c r="C6" s="16"/>
      <c r="D6" s="17"/>
      <c r="E6" s="16"/>
      <c r="F6" s="16"/>
      <c r="G6" s="17"/>
      <c r="H6" s="16"/>
      <c r="I6" s="18"/>
      <c r="J6" s="1" t="str">
        <f t="shared" si="0"/>
        <v>C:\data\</v>
      </c>
      <c r="K6" s="6" t="e">
        <f>IF(#REF!&lt;&gt;"",VLOOKUP(#REF!,$N$17:$O$52,2, 0),0)</f>
        <v>#REF!</v>
      </c>
      <c r="O6" s="12" t="s">
        <v>12</v>
      </c>
      <c r="P6" s="13" t="str">
        <f>IF($M$8&gt;840,TEXT(840-$M$8,"0")&amp;" mins",TEXT(ROUNDDOWN(14-($M$8/60),0),"0")&amp;" hrs, "&amp;TEXT(IF(MOD($M$8,60)=0,"0",60-MOD($M$8,60)),"0")&amp;" mins")</f>
        <v>14 hrs, 0 mins</v>
      </c>
    </row>
    <row r="7" spans="1:16">
      <c r="A7" s="5">
        <v>6</v>
      </c>
      <c r="B7" s="6"/>
      <c r="C7" s="16"/>
      <c r="D7" s="17"/>
      <c r="E7" s="16"/>
      <c r="F7" s="16"/>
      <c r="G7" s="17"/>
      <c r="H7" s="16"/>
      <c r="I7" s="18"/>
      <c r="J7" s="1" t="str">
        <f t="shared" si="0"/>
        <v>C:\data\</v>
      </c>
      <c r="K7" s="6" t="e">
        <f>IF(#REF!&lt;&gt;"",VLOOKUP(#REF!,$N$17:$O$52,2, 0),0)</f>
        <v>#REF!</v>
      </c>
    </row>
    <row r="8" spans="1:16">
      <c r="A8" s="5">
        <v>7</v>
      </c>
      <c r="B8" s="6"/>
      <c r="C8" s="16"/>
      <c r="D8" s="17"/>
      <c r="E8" s="16"/>
      <c r="F8" s="16"/>
      <c r="G8" s="17"/>
      <c r="H8" s="16"/>
      <c r="I8" s="18"/>
      <c r="J8" s="1" t="str">
        <f t="shared" si="0"/>
        <v>C:\data\</v>
      </c>
      <c r="K8" s="6" t="e">
        <f>IF(#REF!&lt;&gt;"",VLOOKUP(#REF!,$N$17:$O$52,2, 0),0)</f>
        <v>#REF!</v>
      </c>
    </row>
    <row r="9" spans="1:16">
      <c r="A9" s="5">
        <v>8</v>
      </c>
      <c r="B9" s="6"/>
      <c r="C9" s="16"/>
      <c r="D9" s="17"/>
      <c r="E9" s="16"/>
      <c r="F9" s="16"/>
      <c r="G9" s="17"/>
      <c r="H9" s="16"/>
      <c r="I9" s="18"/>
      <c r="J9" s="1" t="str">
        <f t="shared" si="0"/>
        <v>C:\data\</v>
      </c>
      <c r="K9" s="6" t="e">
        <f>IF(#REF!&lt;&gt;"",VLOOKUP(#REF!,$N$17:$O$52,2, 0),0)</f>
        <v>#REF!</v>
      </c>
    </row>
    <row r="10" spans="1:16">
      <c r="A10" s="5">
        <v>9</v>
      </c>
      <c r="B10" s="6"/>
      <c r="C10" s="16"/>
      <c r="D10" s="17"/>
      <c r="E10" s="16"/>
      <c r="F10" s="16"/>
      <c r="G10" s="17"/>
      <c r="H10" s="16"/>
      <c r="I10" s="18"/>
      <c r="J10" s="1" t="str">
        <f t="shared" si="0"/>
        <v>C:\data\</v>
      </c>
      <c r="K10" s="6" t="e">
        <f>IF(#REF!&lt;&gt;"",VLOOKUP(#REF!,$N$17:$O$52,2, 0),0)</f>
        <v>#REF!</v>
      </c>
    </row>
    <row r="11" spans="1:16">
      <c r="A11" s="5">
        <v>10</v>
      </c>
      <c r="B11" s="6"/>
      <c r="C11" s="16"/>
      <c r="D11" s="17"/>
      <c r="E11" s="16"/>
      <c r="F11" s="16"/>
      <c r="G11" s="17"/>
      <c r="H11" s="16"/>
      <c r="I11" s="18"/>
      <c r="J11" s="1" t="str">
        <f t="shared" si="0"/>
        <v>C:\data\</v>
      </c>
      <c r="K11" s="6" t="e">
        <f>IF(#REF!&lt;&gt;"",VLOOKUP(#REF!,$N$17:$O$52,2, 0),0)</f>
        <v>#REF!</v>
      </c>
    </row>
    <row r="12" spans="1:16">
      <c r="A12" s="5">
        <v>11</v>
      </c>
      <c r="B12" s="6"/>
      <c r="C12" s="16"/>
      <c r="D12" s="17"/>
      <c r="E12" s="16"/>
      <c r="F12" s="16"/>
      <c r="G12" s="17"/>
      <c r="H12" s="16"/>
      <c r="I12" s="19"/>
      <c r="J12" s="1" t="str">
        <f t="shared" si="0"/>
        <v>C:\data\</v>
      </c>
      <c r="K12"/>
      <c r="L12"/>
      <c r="M12"/>
      <c r="N12"/>
    </row>
    <row r="13" spans="1:16">
      <c r="A13" s="5">
        <v>12</v>
      </c>
      <c r="B13" s="6"/>
      <c r="C13" s="16"/>
      <c r="D13" s="17"/>
      <c r="E13" s="16"/>
      <c r="F13" s="16"/>
      <c r="G13" s="17"/>
      <c r="H13" s="16"/>
      <c r="I13" s="19"/>
      <c r="J13" s="1" t="str">
        <f t="shared" si="0"/>
        <v>C:\data\</v>
      </c>
      <c r="K13"/>
      <c r="L13"/>
      <c r="M13"/>
      <c r="N13"/>
    </row>
    <row r="14" spans="1:16">
      <c r="A14" s="5">
        <v>13</v>
      </c>
      <c r="B14" s="6"/>
      <c r="C14" s="16"/>
      <c r="D14" s="17"/>
      <c r="E14" s="16"/>
      <c r="F14" s="16"/>
      <c r="G14" s="17"/>
      <c r="H14" s="16"/>
      <c r="I14" s="19"/>
      <c r="J14" s="1" t="str">
        <f t="shared" si="0"/>
        <v>C:\data\</v>
      </c>
      <c r="K14" s="6">
        <f t="shared" ref="K14:K51" si="1">IF($E4&lt;&gt;"",VLOOKUP($E4,$N$17:$O$52,2, 0),0)</f>
        <v>0</v>
      </c>
    </row>
    <row r="15" spans="1:16">
      <c r="A15" s="5">
        <v>14</v>
      </c>
      <c r="B15" s="6"/>
      <c r="C15" s="16"/>
      <c r="D15" s="17"/>
      <c r="E15" s="16"/>
      <c r="F15" s="16"/>
      <c r="G15" s="17"/>
      <c r="H15" s="16"/>
      <c r="I15" s="19"/>
      <c r="J15" s="1" t="str">
        <f t="shared" si="0"/>
        <v>C:\data\</v>
      </c>
      <c r="K15" s="6">
        <f t="shared" si="1"/>
        <v>0</v>
      </c>
    </row>
    <row r="16" spans="1:16">
      <c r="A16" s="5">
        <v>15</v>
      </c>
      <c r="B16" s="6"/>
      <c r="C16" s="16"/>
      <c r="D16" s="17"/>
      <c r="E16" s="16"/>
      <c r="F16" s="16"/>
      <c r="G16" s="17"/>
      <c r="H16" s="16"/>
      <c r="I16" s="18"/>
      <c r="J16" s="1" t="str">
        <f t="shared" si="0"/>
        <v>C:\data\</v>
      </c>
      <c r="K16" s="6">
        <f t="shared" si="1"/>
        <v>0</v>
      </c>
      <c r="L16" s="15"/>
      <c r="M16" s="15"/>
      <c r="N16" s="15"/>
    </row>
    <row r="17" spans="1:11">
      <c r="A17" s="5">
        <v>16</v>
      </c>
      <c r="B17" s="6"/>
      <c r="C17" s="16"/>
      <c r="D17" s="17"/>
      <c r="E17" s="16"/>
      <c r="F17" s="16"/>
      <c r="G17" s="17"/>
      <c r="H17" s="16"/>
      <c r="I17" s="18"/>
      <c r="J17" s="1" t="str">
        <f t="shared" si="0"/>
        <v>C:\data\</v>
      </c>
      <c r="K17" s="6">
        <f t="shared" si="1"/>
        <v>0</v>
      </c>
    </row>
    <row r="18" spans="1:11">
      <c r="A18" s="5">
        <v>17</v>
      </c>
      <c r="B18" s="6"/>
      <c r="C18" s="16"/>
      <c r="D18" s="17"/>
      <c r="E18" s="16"/>
      <c r="F18" s="16"/>
      <c r="G18" s="17"/>
      <c r="H18" s="16"/>
      <c r="I18" s="18"/>
      <c r="J18" s="1" t="str">
        <f t="shared" si="0"/>
        <v>C:\data\</v>
      </c>
      <c r="K18" s="6">
        <f t="shared" si="1"/>
        <v>0</v>
      </c>
    </row>
    <row r="19" spans="1:11">
      <c r="A19" s="5">
        <v>18</v>
      </c>
      <c r="B19" s="6"/>
      <c r="C19" s="16"/>
      <c r="D19" s="17"/>
      <c r="E19" s="16"/>
      <c r="F19" s="16"/>
      <c r="G19" s="17"/>
      <c r="H19" s="16"/>
      <c r="I19" s="18"/>
      <c r="J19" s="1" t="str">
        <f t="shared" si="0"/>
        <v>C:\data\</v>
      </c>
      <c r="K19" s="6">
        <f t="shared" si="1"/>
        <v>0</v>
      </c>
    </row>
    <row r="20" spans="1:11">
      <c r="A20" s="5">
        <v>19</v>
      </c>
      <c r="B20" s="6"/>
      <c r="C20" s="16"/>
      <c r="D20" s="17"/>
      <c r="E20" s="16"/>
      <c r="F20" s="16"/>
      <c r="G20" s="17"/>
      <c r="H20" s="16"/>
      <c r="I20" s="18"/>
      <c r="J20" s="1" t="str">
        <f t="shared" si="0"/>
        <v>C:\data\</v>
      </c>
      <c r="K20" s="6">
        <f t="shared" si="1"/>
        <v>0</v>
      </c>
    </row>
    <row r="21" spans="1:11">
      <c r="A21" s="5">
        <v>20</v>
      </c>
      <c r="B21" s="6"/>
      <c r="C21" s="16"/>
      <c r="D21" s="17"/>
      <c r="E21" s="16"/>
      <c r="F21" s="16"/>
      <c r="G21" s="17"/>
      <c r="H21" s="16"/>
      <c r="I21" s="18"/>
      <c r="J21" s="1" t="str">
        <f t="shared" si="0"/>
        <v>C:\data\</v>
      </c>
      <c r="K21" s="6">
        <f t="shared" si="1"/>
        <v>0</v>
      </c>
    </row>
    <row r="22" spans="1:11">
      <c r="A22" s="5">
        <v>21</v>
      </c>
      <c r="B22" s="6"/>
      <c r="C22" s="16"/>
      <c r="D22" s="17"/>
      <c r="E22" s="16"/>
      <c r="F22" s="16"/>
      <c r="G22" s="17"/>
      <c r="H22" s="16"/>
      <c r="I22" s="18"/>
      <c r="J22" s="1" t="str">
        <f t="shared" si="0"/>
        <v>C:\data\</v>
      </c>
      <c r="K22" s="6">
        <f t="shared" si="1"/>
        <v>0</v>
      </c>
    </row>
    <row r="23" spans="1:11">
      <c r="A23" s="5">
        <v>22</v>
      </c>
      <c r="B23" s="6"/>
      <c r="C23" s="16"/>
      <c r="D23" s="17"/>
      <c r="E23" s="16"/>
      <c r="F23" s="16"/>
      <c r="G23" s="17"/>
      <c r="H23" s="16"/>
      <c r="I23" s="19"/>
      <c r="J23" s="1" t="str">
        <f t="shared" si="0"/>
        <v>C:\data\</v>
      </c>
      <c r="K23" s="6">
        <f t="shared" si="1"/>
        <v>0</v>
      </c>
    </row>
    <row r="24" spans="1:11">
      <c r="A24" s="5">
        <v>23</v>
      </c>
      <c r="B24" s="6"/>
      <c r="C24" s="16"/>
      <c r="D24" s="17"/>
      <c r="E24" s="16"/>
      <c r="F24" s="16"/>
      <c r="G24" s="17"/>
      <c r="H24" s="16"/>
      <c r="I24" s="19"/>
      <c r="J24" s="1" t="str">
        <f t="shared" si="0"/>
        <v>C:\data\</v>
      </c>
      <c r="K24" s="6">
        <f t="shared" si="1"/>
        <v>0</v>
      </c>
    </row>
    <row r="25" spans="1:11">
      <c r="A25" s="5">
        <v>24</v>
      </c>
      <c r="B25" s="6"/>
      <c r="C25" s="16"/>
      <c r="D25" s="17"/>
      <c r="E25" s="16"/>
      <c r="F25" s="16"/>
      <c r="G25" s="17"/>
      <c r="H25" s="16"/>
      <c r="I25" s="19"/>
      <c r="J25" s="1" t="str">
        <f t="shared" si="0"/>
        <v>C:\data\</v>
      </c>
      <c r="K25" s="6">
        <f t="shared" si="1"/>
        <v>0</v>
      </c>
    </row>
    <row r="26" spans="1:11">
      <c r="A26" s="5">
        <v>25</v>
      </c>
      <c r="B26" s="6"/>
      <c r="C26" s="16"/>
      <c r="D26" s="17"/>
      <c r="E26" s="16"/>
      <c r="F26" s="16"/>
      <c r="G26" s="17"/>
      <c r="H26" s="16"/>
      <c r="I26" s="19"/>
      <c r="J26" s="1" t="str">
        <f t="shared" si="0"/>
        <v>C:\data\</v>
      </c>
      <c r="K26" s="6">
        <f t="shared" si="1"/>
        <v>0</v>
      </c>
    </row>
    <row r="27" spans="1:11">
      <c r="A27" s="5">
        <v>26</v>
      </c>
      <c r="B27" s="6"/>
      <c r="C27" s="16"/>
      <c r="D27" s="17"/>
      <c r="E27" s="16"/>
      <c r="F27" s="16"/>
      <c r="G27" s="17"/>
      <c r="H27" s="16"/>
      <c r="I27" s="19"/>
      <c r="J27" s="1" t="str">
        <f t="shared" si="0"/>
        <v>C:\data\</v>
      </c>
      <c r="K27" s="6">
        <f t="shared" si="1"/>
        <v>0</v>
      </c>
    </row>
    <row r="28" spans="1:11">
      <c r="A28" s="5">
        <v>27</v>
      </c>
      <c r="B28" s="6"/>
      <c r="C28" s="6"/>
      <c r="D28" s="7"/>
      <c r="E28" s="6"/>
      <c r="F28" s="6"/>
      <c r="G28" s="7"/>
      <c r="H28" s="6"/>
      <c r="I28" s="14"/>
      <c r="J28" s="1" t="str">
        <f t="shared" ref="J2:J33" si="2">"C:\data\"&amp;B28</f>
        <v>C:\data\</v>
      </c>
      <c r="K28" s="6">
        <f t="shared" si="1"/>
        <v>0</v>
      </c>
    </row>
    <row r="29" spans="1:11">
      <c r="A29" s="5">
        <v>28</v>
      </c>
      <c r="B29" s="6"/>
      <c r="C29" s="6"/>
      <c r="D29" s="7"/>
      <c r="E29" s="6"/>
      <c r="F29" s="6"/>
      <c r="G29" s="7"/>
      <c r="H29" s="6"/>
      <c r="I29" s="14"/>
      <c r="J29" s="1" t="str">
        <f t="shared" si="2"/>
        <v>C:\data\</v>
      </c>
      <c r="K29" s="6">
        <f t="shared" si="1"/>
        <v>0</v>
      </c>
    </row>
    <row r="30" spans="1:11">
      <c r="A30" s="5">
        <v>29</v>
      </c>
      <c r="B30" s="6"/>
      <c r="C30" s="6"/>
      <c r="D30" s="7"/>
      <c r="E30" s="6"/>
      <c r="F30" s="6"/>
      <c r="G30" s="7"/>
      <c r="H30" s="6"/>
      <c r="I30" s="14"/>
      <c r="J30" s="1" t="str">
        <f t="shared" si="2"/>
        <v>C:\data\</v>
      </c>
      <c r="K30" s="6">
        <f t="shared" si="1"/>
        <v>0</v>
      </c>
    </row>
    <row r="31" spans="1:11">
      <c r="A31" s="5">
        <v>30</v>
      </c>
      <c r="B31" s="6"/>
      <c r="C31" s="6"/>
      <c r="D31" s="7"/>
      <c r="E31" s="6"/>
      <c r="F31" s="6"/>
      <c r="G31" s="7"/>
      <c r="H31" s="6"/>
      <c r="I31" s="14"/>
      <c r="J31" s="1" t="str">
        <f t="shared" si="2"/>
        <v>C:\data\</v>
      </c>
      <c r="K31" s="6">
        <f t="shared" si="1"/>
        <v>0</v>
      </c>
    </row>
    <row r="32" spans="1:11">
      <c r="A32" s="5">
        <v>31</v>
      </c>
      <c r="B32" s="6"/>
      <c r="C32" s="6"/>
      <c r="D32" s="7"/>
      <c r="E32" s="6"/>
      <c r="F32" s="6"/>
      <c r="G32" s="7"/>
      <c r="H32" s="6"/>
      <c r="I32" s="14"/>
      <c r="J32" s="1" t="str">
        <f t="shared" si="2"/>
        <v>C:\data\</v>
      </c>
      <c r="K32" s="6">
        <f t="shared" si="1"/>
        <v>0</v>
      </c>
    </row>
    <row r="33" spans="1:11">
      <c r="A33" s="5">
        <v>32</v>
      </c>
      <c r="B33" s="6"/>
      <c r="C33" s="6"/>
      <c r="D33" s="7"/>
      <c r="E33" s="6"/>
      <c r="F33" s="6"/>
      <c r="G33" s="7"/>
      <c r="H33" s="6"/>
      <c r="I33" s="6"/>
      <c r="J33" s="1" t="str">
        <f t="shared" si="2"/>
        <v>C:\data\</v>
      </c>
      <c r="K33" s="6">
        <f t="shared" si="1"/>
        <v>0</v>
      </c>
    </row>
    <row r="34" spans="1:11">
      <c r="A34" s="5">
        <v>33</v>
      </c>
      <c r="B34" s="6"/>
      <c r="C34" s="6"/>
      <c r="D34" s="7"/>
      <c r="E34" s="6"/>
      <c r="F34" s="6"/>
      <c r="G34" s="7"/>
      <c r="H34" s="6"/>
      <c r="I34" s="6"/>
      <c r="J34" s="1" t="str">
        <f t="shared" ref="J34:J51" si="3">"C:\data\"&amp;B34</f>
        <v>C:\data\</v>
      </c>
      <c r="K34" s="6">
        <f t="shared" si="1"/>
        <v>0</v>
      </c>
    </row>
    <row r="35" spans="1:11">
      <c r="A35" s="5">
        <v>34</v>
      </c>
      <c r="B35" s="6"/>
      <c r="C35" s="6"/>
      <c r="D35" s="7"/>
      <c r="E35" s="6"/>
      <c r="F35" s="6"/>
      <c r="G35" s="7"/>
      <c r="H35" s="6"/>
      <c r="I35" s="6"/>
      <c r="J35" s="1" t="str">
        <f t="shared" si="3"/>
        <v>C:\data\</v>
      </c>
      <c r="K35" s="6">
        <f t="shared" si="1"/>
        <v>0</v>
      </c>
    </row>
    <row r="36" spans="1:11">
      <c r="A36" s="5">
        <v>35</v>
      </c>
      <c r="B36" s="6"/>
      <c r="C36" s="6"/>
      <c r="D36" s="7"/>
      <c r="E36" s="6"/>
      <c r="F36" s="6"/>
      <c r="G36" s="7"/>
      <c r="H36" s="6"/>
      <c r="I36" s="6"/>
      <c r="J36" s="1" t="str">
        <f t="shared" si="3"/>
        <v>C:\data\</v>
      </c>
      <c r="K36" s="6">
        <f t="shared" si="1"/>
        <v>0</v>
      </c>
    </row>
    <row r="37" spans="1:11">
      <c r="A37" s="5">
        <v>36</v>
      </c>
      <c r="B37" s="6"/>
      <c r="C37" s="6"/>
      <c r="D37" s="7"/>
      <c r="E37" s="6"/>
      <c r="F37" s="6"/>
      <c r="G37" s="7"/>
      <c r="H37" s="6"/>
      <c r="I37" s="6"/>
      <c r="J37" s="1" t="str">
        <f t="shared" si="3"/>
        <v>C:\data\</v>
      </c>
      <c r="K37" s="6">
        <f t="shared" si="1"/>
        <v>0</v>
      </c>
    </row>
    <row r="38" spans="1:11">
      <c r="A38" s="5">
        <v>37</v>
      </c>
      <c r="B38" s="6"/>
      <c r="C38" s="6"/>
      <c r="D38" s="7"/>
      <c r="E38" s="6"/>
      <c r="F38" s="6"/>
      <c r="G38" s="7"/>
      <c r="H38" s="6"/>
      <c r="I38" s="6"/>
      <c r="J38" s="1" t="str">
        <f t="shared" si="3"/>
        <v>C:\data\</v>
      </c>
      <c r="K38" s="6">
        <f t="shared" si="1"/>
        <v>0</v>
      </c>
    </row>
    <row r="39" spans="1:11">
      <c r="A39" s="5">
        <v>38</v>
      </c>
      <c r="B39" s="6"/>
      <c r="C39" s="6"/>
      <c r="D39" s="7"/>
      <c r="E39" s="6"/>
      <c r="F39" s="6"/>
      <c r="G39" s="7"/>
      <c r="H39" s="6"/>
      <c r="I39" s="6"/>
      <c r="J39" s="1" t="str">
        <f t="shared" si="3"/>
        <v>C:\data\</v>
      </c>
      <c r="K39" s="6">
        <f t="shared" si="1"/>
        <v>0</v>
      </c>
    </row>
    <row r="40" spans="1:11">
      <c r="A40" s="5">
        <v>39</v>
      </c>
      <c r="B40" s="6"/>
      <c r="C40" s="6"/>
      <c r="D40" s="7"/>
      <c r="E40" s="6"/>
      <c r="F40" s="6"/>
      <c r="G40" s="7"/>
      <c r="H40" s="6"/>
      <c r="I40" s="6"/>
      <c r="J40" s="1" t="str">
        <f t="shared" si="3"/>
        <v>C:\data\</v>
      </c>
      <c r="K40" s="6">
        <f t="shared" si="1"/>
        <v>0</v>
      </c>
    </row>
    <row r="41" spans="1:11">
      <c r="A41" s="5">
        <v>40</v>
      </c>
      <c r="B41" s="6"/>
      <c r="C41" s="6"/>
      <c r="D41" s="7"/>
      <c r="E41" s="6"/>
      <c r="F41" s="6"/>
      <c r="G41" s="7"/>
      <c r="H41" s="6"/>
      <c r="I41" s="6"/>
      <c r="J41" s="1" t="str">
        <f t="shared" si="3"/>
        <v>C:\data\</v>
      </c>
      <c r="K41" s="6">
        <f t="shared" si="1"/>
        <v>0</v>
      </c>
    </row>
    <row r="42" spans="1:11">
      <c r="A42" s="5">
        <v>41</v>
      </c>
      <c r="B42" s="6"/>
      <c r="C42" s="6"/>
      <c r="D42" s="7"/>
      <c r="E42" s="6"/>
      <c r="F42" s="6"/>
      <c r="G42" s="7"/>
      <c r="H42" s="6"/>
      <c r="I42" s="6"/>
      <c r="J42" s="1" t="str">
        <f t="shared" si="3"/>
        <v>C:\data\</v>
      </c>
      <c r="K42" s="6">
        <f t="shared" si="1"/>
        <v>0</v>
      </c>
    </row>
    <row r="43" spans="1:11">
      <c r="A43" s="5">
        <v>42</v>
      </c>
      <c r="D43" s="7"/>
      <c r="E43" s="6"/>
      <c r="G43" s="7"/>
      <c r="J43" s="1" t="str">
        <f t="shared" si="3"/>
        <v>C:\data\</v>
      </c>
      <c r="K43" s="6">
        <f t="shared" si="1"/>
        <v>0</v>
      </c>
    </row>
    <row r="44" spans="1:11">
      <c r="A44" s="5">
        <v>43</v>
      </c>
      <c r="D44" s="7"/>
      <c r="E44" s="6"/>
      <c r="G44" s="7"/>
      <c r="J44" s="1" t="str">
        <f t="shared" si="3"/>
        <v>C:\data\</v>
      </c>
      <c r="K44" s="6">
        <f t="shared" si="1"/>
        <v>0</v>
      </c>
    </row>
    <row r="45" spans="1:11">
      <c r="A45" s="5">
        <v>44</v>
      </c>
      <c r="D45" s="7"/>
      <c r="E45" s="6"/>
      <c r="G45" s="7"/>
      <c r="J45" s="1" t="str">
        <f t="shared" si="3"/>
        <v>C:\data\</v>
      </c>
      <c r="K45" s="6">
        <f t="shared" si="1"/>
        <v>0</v>
      </c>
    </row>
    <row r="46" spans="1:11">
      <c r="A46" s="5">
        <v>45</v>
      </c>
      <c r="D46" s="7"/>
      <c r="E46" s="6"/>
      <c r="G46" s="7"/>
      <c r="J46" s="1" t="str">
        <f t="shared" si="3"/>
        <v>C:\data\</v>
      </c>
      <c r="K46" s="6">
        <f t="shared" si="1"/>
        <v>0</v>
      </c>
    </row>
    <row r="47" spans="1:11">
      <c r="A47" s="5">
        <v>46</v>
      </c>
      <c r="D47" s="7"/>
      <c r="E47" s="6"/>
      <c r="G47" s="7"/>
      <c r="J47" s="1" t="str">
        <f t="shared" si="3"/>
        <v>C:\data\</v>
      </c>
      <c r="K47" s="6">
        <f t="shared" si="1"/>
        <v>0</v>
      </c>
    </row>
    <row r="48" spans="1:11">
      <c r="A48" s="5">
        <v>47</v>
      </c>
      <c r="D48" s="7"/>
      <c r="E48" s="6"/>
      <c r="G48" s="7"/>
      <c r="J48" s="1" t="str">
        <f t="shared" si="3"/>
        <v>C:\data\</v>
      </c>
      <c r="K48" s="6">
        <f t="shared" si="1"/>
        <v>0</v>
      </c>
    </row>
    <row r="49" spans="1:11">
      <c r="A49" s="5">
        <v>48</v>
      </c>
      <c r="D49" s="7"/>
      <c r="E49" s="6"/>
      <c r="G49" s="7"/>
      <c r="J49" s="1" t="str">
        <f t="shared" si="3"/>
        <v>C:\data\</v>
      </c>
      <c r="K49" s="6">
        <f t="shared" si="1"/>
        <v>0</v>
      </c>
    </row>
    <row r="50" spans="1:11">
      <c r="A50" s="5">
        <v>49</v>
      </c>
      <c r="D50" s="7"/>
      <c r="E50" s="6"/>
      <c r="G50" s="7"/>
      <c r="J50" s="1" t="str">
        <f t="shared" si="3"/>
        <v>C:\data\</v>
      </c>
      <c r="K50" s="6">
        <f t="shared" si="1"/>
        <v>0</v>
      </c>
    </row>
    <row r="51" spans="1:11">
      <c r="A51" s="5">
        <v>50</v>
      </c>
      <c r="D51" s="7"/>
      <c r="E51" s="6"/>
      <c r="G51" s="7"/>
      <c r="J51" s="1" t="str">
        <f t="shared" si="3"/>
        <v>C:\data\</v>
      </c>
      <c r="K51" s="6">
        <f t="shared" si="1"/>
        <v>0</v>
      </c>
    </row>
    <row r="52" spans="1:11">
      <c r="G52" s="7"/>
      <c r="K52" s="6"/>
    </row>
    <row r="54" spans="1:11">
      <c r="K54" s="1" t="e">
        <f>SUM(K3:K52)</f>
        <v>#REF!</v>
      </c>
    </row>
  </sheetData>
  <conditionalFormatting sqref="P6">
    <cfRule type="expression" dxfId="2" priority="2">
      <formula>$M$8&gt;840</formula>
    </cfRule>
    <cfRule type="cellIs" dxfId="1" priority="3" operator="equal">
      <formula>0</formula>
    </cfRule>
    <cfRule type="expression" dxfId="0" priority="4">
      <formula>0</formula>
    </cfRule>
    <cfRule type="colorScale" priority="5">
      <colorScale>
        <cfvo type="min"/>
        <cfvo type="max"/>
        <color rgb="FFFF0000"/>
        <color rgb="FFFFFFFF"/>
      </colorScale>
    </cfRule>
  </conditionalFormatting>
  <dataValidations count="3">
    <dataValidation type="list" allowBlank="1" showInputMessage="1" showErrorMessage="1" sqref="N16" xr:uid="{00000000-0002-0000-0000-000000000000}">
      <formula1>$N$16:$N$44</formula1>
      <formula2>0</formula2>
    </dataValidation>
    <dataValidation type="list" allowBlank="1" showInputMessage="1" showErrorMessage="1" sqref="L16" xr:uid="{00000000-0002-0000-0000-000001000000}">
      <formula1>$L$16:$L$31</formula1>
      <formula2>0</formula2>
    </dataValidation>
    <dataValidation type="list" allowBlank="1" showInputMessage="1" showErrorMessage="1" sqref="M16" xr:uid="{00000000-0002-0000-0000-000002000000}">
      <formula1>$M$16:$M$46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Sheet2!$C$1:$C$42</xm:f>
          </x14:formula1>
          <x14:formula2>
            <xm:f>0</xm:f>
          </x14:formula2>
          <xm:sqref>E2:E51</xm:sqref>
        </x14:dataValidation>
        <x14:dataValidation type="list" allowBlank="1" showInputMessage="1" showErrorMessage="1" xr:uid="{00000000-0002-0000-0000-000004000000}">
          <x14:formula1>
            <xm:f>Sheet2!$B$1:$B$36</xm:f>
          </x14:formula1>
          <x14:formula2>
            <xm:f>0</xm:f>
          </x14:formula2>
          <xm:sqref>G2:G52</xm:sqref>
        </x14:dataValidation>
        <x14:dataValidation type="list" allowBlank="1" showInputMessage="1" showErrorMessage="1" xr:uid="{00000000-0002-0000-0000-000005000000}">
          <x14:formula1>
            <xm:f>Sheet2!$A$1:$A$15</xm:f>
          </x14:formula1>
          <x14:formula2>
            <xm:f>0</xm:f>
          </x14:formula2>
          <xm:sqref>D2:D51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7"/>
  <sheetViews>
    <sheetView topLeftCell="A10" zoomScale="120" zoomScaleNormal="120" workbookViewId="0">
      <selection activeCell="C35" sqref="C35"/>
    </sheetView>
  </sheetViews>
  <sheetFormatPr defaultColWidth="11.7109375" defaultRowHeight="15"/>
  <cols>
    <col min="2" max="2" width="14.7109375" customWidth="1"/>
    <col min="3" max="3" width="47.85546875" customWidth="1"/>
  </cols>
  <sheetData>
    <row r="1" spans="1:7">
      <c r="A1" s="1" t="s">
        <v>13</v>
      </c>
      <c r="B1" s="1" t="s">
        <v>14</v>
      </c>
      <c r="C1" s="1" t="s">
        <v>15</v>
      </c>
      <c r="D1" s="1">
        <f t="shared" ref="D1:D24" si="0">E1+4</f>
        <v>5</v>
      </c>
      <c r="E1" s="1">
        <v>1</v>
      </c>
      <c r="F1" s="1"/>
      <c r="G1" s="1"/>
    </row>
    <row r="2" spans="1:7">
      <c r="A2" s="1" t="s">
        <v>16</v>
      </c>
      <c r="B2" s="1" t="s">
        <v>17</v>
      </c>
      <c r="C2" s="1" t="s">
        <v>18</v>
      </c>
      <c r="D2" s="1">
        <f t="shared" si="0"/>
        <v>5</v>
      </c>
      <c r="E2" s="1">
        <v>1</v>
      </c>
      <c r="F2" s="1"/>
      <c r="G2" s="1"/>
    </row>
    <row r="3" spans="1:7">
      <c r="A3" s="1" t="s">
        <v>19</v>
      </c>
      <c r="B3" s="1" t="s">
        <v>20</v>
      </c>
      <c r="C3" s="1" t="s">
        <v>21</v>
      </c>
      <c r="D3" s="1">
        <f t="shared" si="0"/>
        <v>5</v>
      </c>
      <c r="E3" s="1">
        <v>1</v>
      </c>
      <c r="F3" s="1"/>
      <c r="G3" s="1"/>
    </row>
    <row r="4" spans="1:7">
      <c r="A4" s="1" t="s">
        <v>22</v>
      </c>
      <c r="B4" s="1" t="s">
        <v>23</v>
      </c>
      <c r="C4" s="1" t="s">
        <v>24</v>
      </c>
      <c r="D4" s="1">
        <f t="shared" si="0"/>
        <v>9</v>
      </c>
      <c r="E4" s="1">
        <v>5</v>
      </c>
      <c r="F4" s="1"/>
      <c r="G4" s="1"/>
    </row>
    <row r="5" spans="1:7">
      <c r="A5" s="1" t="s">
        <v>25</v>
      </c>
      <c r="B5" s="1" t="s">
        <v>26</v>
      </c>
      <c r="C5" s="1" t="s">
        <v>27</v>
      </c>
      <c r="D5" s="1">
        <f t="shared" si="0"/>
        <v>177</v>
      </c>
      <c r="E5" s="1">
        <v>173</v>
      </c>
      <c r="F5" s="1"/>
      <c r="G5" s="1"/>
    </row>
    <row r="6" spans="1:7">
      <c r="A6" s="1" t="s">
        <v>28</v>
      </c>
      <c r="B6" s="1" t="s">
        <v>29</v>
      </c>
      <c r="C6" s="1" t="s">
        <v>30</v>
      </c>
      <c r="D6" s="1">
        <f t="shared" si="0"/>
        <v>84</v>
      </c>
      <c r="E6" s="1">
        <v>80</v>
      </c>
      <c r="F6" s="1"/>
      <c r="G6" s="1"/>
    </row>
    <row r="7" spans="1:7">
      <c r="A7" s="1" t="s">
        <v>31</v>
      </c>
      <c r="B7" s="1" t="s">
        <v>32</v>
      </c>
      <c r="C7" s="1" t="s">
        <v>33</v>
      </c>
      <c r="D7" s="1">
        <f t="shared" si="0"/>
        <v>20</v>
      </c>
      <c r="E7" s="1">
        <v>16</v>
      </c>
      <c r="F7" s="1"/>
      <c r="G7" s="1"/>
    </row>
    <row r="8" spans="1:7">
      <c r="A8" s="1" t="s">
        <v>34</v>
      </c>
      <c r="B8" s="1" t="s">
        <v>35</v>
      </c>
      <c r="C8" s="1" t="s">
        <v>36</v>
      </c>
      <c r="D8" s="1">
        <f t="shared" si="0"/>
        <v>19</v>
      </c>
      <c r="E8" s="1">
        <v>15</v>
      </c>
      <c r="F8" s="1"/>
      <c r="G8" s="1"/>
    </row>
    <row r="9" spans="1:7">
      <c r="A9" s="1" t="s">
        <v>37</v>
      </c>
      <c r="B9" s="1" t="s">
        <v>38</v>
      </c>
      <c r="C9" s="1" t="s">
        <v>39</v>
      </c>
      <c r="D9" s="1">
        <f t="shared" si="0"/>
        <v>10</v>
      </c>
      <c r="E9" s="1">
        <v>6</v>
      </c>
      <c r="F9" s="1"/>
      <c r="G9" s="1"/>
    </row>
    <row r="10" spans="1:7">
      <c r="A10" s="1" t="s">
        <v>40</v>
      </c>
      <c r="B10" s="1" t="s">
        <v>41</v>
      </c>
      <c r="C10" s="1" t="s">
        <v>42</v>
      </c>
      <c r="D10" s="1">
        <f t="shared" si="0"/>
        <v>24</v>
      </c>
      <c r="E10" s="1">
        <v>20</v>
      </c>
      <c r="F10" s="1"/>
      <c r="G10" s="1"/>
    </row>
    <row r="11" spans="1:7">
      <c r="A11" s="1" t="s">
        <v>43</v>
      </c>
      <c r="B11" s="1" t="s">
        <v>44</v>
      </c>
      <c r="C11" s="1" t="s">
        <v>45</v>
      </c>
      <c r="D11" s="1">
        <f t="shared" si="0"/>
        <v>6</v>
      </c>
      <c r="E11" s="1">
        <v>2</v>
      </c>
      <c r="F11" s="1"/>
      <c r="G11" s="1"/>
    </row>
    <row r="12" spans="1:7">
      <c r="A12" s="1" t="s">
        <v>46</v>
      </c>
      <c r="B12" s="1" t="s">
        <v>47</v>
      </c>
      <c r="C12" s="1" t="s">
        <v>48</v>
      </c>
      <c r="D12" s="1">
        <f t="shared" si="0"/>
        <v>8</v>
      </c>
      <c r="E12" s="1">
        <v>4</v>
      </c>
      <c r="F12" s="1"/>
      <c r="G12" s="1"/>
    </row>
    <row r="13" spans="1:7">
      <c r="A13" s="1" t="s">
        <v>49</v>
      </c>
      <c r="B13" s="1" t="s">
        <v>50</v>
      </c>
      <c r="C13" s="1" t="s">
        <v>51</v>
      </c>
      <c r="D13" s="1">
        <f t="shared" si="0"/>
        <v>12</v>
      </c>
      <c r="E13" s="1">
        <v>8</v>
      </c>
      <c r="F13" s="1"/>
      <c r="G13" s="1"/>
    </row>
    <row r="14" spans="1:7">
      <c r="A14" s="1" t="s">
        <v>52</v>
      </c>
      <c r="B14" s="1" t="s">
        <v>53</v>
      </c>
      <c r="C14" s="1" t="s">
        <v>54</v>
      </c>
      <c r="D14" s="1">
        <f t="shared" si="0"/>
        <v>18</v>
      </c>
      <c r="E14" s="1">
        <v>14</v>
      </c>
      <c r="F14" s="1"/>
      <c r="G14" s="1"/>
    </row>
    <row r="15" spans="1:7">
      <c r="A15" s="1" t="s">
        <v>55</v>
      </c>
      <c r="B15" s="1" t="s">
        <v>56</v>
      </c>
      <c r="C15" s="1" t="s">
        <v>57</v>
      </c>
      <c r="D15" s="1">
        <f t="shared" si="0"/>
        <v>31</v>
      </c>
      <c r="E15" s="1">
        <v>27</v>
      </c>
      <c r="F15" s="1"/>
      <c r="G15" s="1"/>
    </row>
    <row r="16" spans="1:7">
      <c r="A16" s="1"/>
      <c r="B16" s="1" t="s">
        <v>58</v>
      </c>
      <c r="C16" s="1" t="s">
        <v>59</v>
      </c>
      <c r="D16" s="1">
        <f t="shared" si="0"/>
        <v>56</v>
      </c>
      <c r="E16" s="1">
        <v>52</v>
      </c>
      <c r="F16" s="1"/>
      <c r="G16" s="1"/>
    </row>
    <row r="17" spans="1:7">
      <c r="A17" s="1"/>
      <c r="B17" s="1" t="s">
        <v>60</v>
      </c>
      <c r="C17" s="1" t="s">
        <v>61</v>
      </c>
      <c r="D17" s="1">
        <f t="shared" si="0"/>
        <v>7</v>
      </c>
      <c r="E17" s="1">
        <v>3</v>
      </c>
      <c r="F17" s="1"/>
      <c r="G17" s="1"/>
    </row>
    <row r="18" spans="1:7">
      <c r="A18" s="1"/>
      <c r="B18" s="1" t="s">
        <v>62</v>
      </c>
      <c r="C18" s="1" t="s">
        <v>63</v>
      </c>
      <c r="D18" s="1">
        <f t="shared" si="0"/>
        <v>11</v>
      </c>
      <c r="E18" s="1">
        <v>7</v>
      </c>
      <c r="F18" s="1"/>
      <c r="G18" s="1"/>
    </row>
    <row r="19" spans="1:7">
      <c r="A19" s="1"/>
      <c r="B19" s="1" t="s">
        <v>64</v>
      </c>
      <c r="C19" s="1" t="s">
        <v>65</v>
      </c>
      <c r="D19" s="1">
        <f t="shared" si="0"/>
        <v>17</v>
      </c>
      <c r="E19" s="1">
        <v>13</v>
      </c>
      <c r="F19" s="1"/>
      <c r="G19" s="1"/>
    </row>
    <row r="20" spans="1:7">
      <c r="A20" s="1"/>
      <c r="B20" s="1" t="s">
        <v>66</v>
      </c>
      <c r="C20" s="1" t="s">
        <v>67</v>
      </c>
      <c r="D20" s="1">
        <f t="shared" si="0"/>
        <v>30</v>
      </c>
      <c r="E20" s="1">
        <v>26</v>
      </c>
      <c r="F20" s="1"/>
      <c r="G20" s="1"/>
    </row>
    <row r="21" spans="1:7">
      <c r="A21" s="1"/>
      <c r="B21" s="1" t="s">
        <v>68</v>
      </c>
      <c r="C21" s="1" t="s">
        <v>69</v>
      </c>
      <c r="D21" s="1">
        <f t="shared" si="0"/>
        <v>55</v>
      </c>
      <c r="E21" s="1">
        <v>51</v>
      </c>
      <c r="F21" s="1"/>
      <c r="G21" s="1"/>
    </row>
    <row r="22" spans="1:7">
      <c r="A22" s="1"/>
      <c r="B22" s="1" t="s">
        <v>70</v>
      </c>
      <c r="C22" s="1" t="s">
        <v>71</v>
      </c>
      <c r="D22" s="1">
        <f t="shared" si="0"/>
        <v>55</v>
      </c>
      <c r="E22" s="1">
        <v>51</v>
      </c>
      <c r="F22" s="1"/>
      <c r="G22" s="1"/>
    </row>
    <row r="23" spans="1:7">
      <c r="A23" s="1"/>
      <c r="B23" s="1" t="s">
        <v>72</v>
      </c>
      <c r="C23" s="1" t="s">
        <v>73</v>
      </c>
      <c r="D23" s="1">
        <f t="shared" si="0"/>
        <v>5</v>
      </c>
      <c r="E23" s="1">
        <v>1</v>
      </c>
      <c r="F23" s="1"/>
      <c r="G23" s="1"/>
    </row>
    <row r="24" spans="1:7">
      <c r="A24" s="1"/>
      <c r="B24" s="1" t="s">
        <v>74</v>
      </c>
      <c r="C24" s="1" t="s">
        <v>75</v>
      </c>
      <c r="D24" s="1">
        <f t="shared" si="0"/>
        <v>5</v>
      </c>
      <c r="E24" s="1">
        <v>1</v>
      </c>
      <c r="F24" s="1"/>
      <c r="G24" s="1"/>
    </row>
    <row r="25" spans="1:7">
      <c r="A25" s="1"/>
      <c r="B25" s="1" t="s">
        <v>76</v>
      </c>
      <c r="C25" s="1" t="s">
        <v>77</v>
      </c>
      <c r="D25" s="1"/>
      <c r="E25" s="1"/>
      <c r="F25" s="1"/>
      <c r="G25" s="1"/>
    </row>
    <row r="26" spans="1:7">
      <c r="A26" s="1"/>
      <c r="B26" s="1" t="s">
        <v>78</v>
      </c>
      <c r="C26" s="1" t="s">
        <v>79</v>
      </c>
      <c r="D26" s="1">
        <f t="shared" ref="D26:D31" si="1">E26+4</f>
        <v>252</v>
      </c>
      <c r="E26" s="1">
        <v>248</v>
      </c>
      <c r="F26" s="1"/>
      <c r="G26" s="1"/>
    </row>
    <row r="27" spans="1:7">
      <c r="A27" s="1"/>
      <c r="B27" s="1" t="s">
        <v>80</v>
      </c>
      <c r="C27" s="1" t="s">
        <v>81</v>
      </c>
      <c r="D27" s="1">
        <f t="shared" si="1"/>
        <v>80</v>
      </c>
      <c r="E27" s="1">
        <v>76</v>
      </c>
      <c r="F27" s="1"/>
      <c r="G27" s="1"/>
    </row>
    <row r="28" spans="1:7">
      <c r="A28" s="1"/>
      <c r="B28" s="1" t="s">
        <v>82</v>
      </c>
      <c r="C28" s="1" t="s">
        <v>83</v>
      </c>
      <c r="D28" s="1">
        <f t="shared" si="1"/>
        <v>65</v>
      </c>
      <c r="E28" s="1">
        <v>61</v>
      </c>
      <c r="F28" s="1"/>
      <c r="G28" s="1"/>
    </row>
    <row r="29" spans="1:7">
      <c r="A29" s="1"/>
      <c r="B29" s="1" t="s">
        <v>84</v>
      </c>
      <c r="C29" s="1" t="s">
        <v>85</v>
      </c>
      <c r="D29" s="1">
        <f t="shared" si="1"/>
        <v>50</v>
      </c>
      <c r="E29" s="1">
        <v>46</v>
      </c>
      <c r="F29" s="1"/>
      <c r="G29" s="1"/>
    </row>
    <row r="30" spans="1:7">
      <c r="A30" s="1"/>
      <c r="B30" s="1" t="s">
        <v>86</v>
      </c>
      <c r="C30" s="1" t="s">
        <v>87</v>
      </c>
      <c r="D30" s="1">
        <f t="shared" si="1"/>
        <v>49</v>
      </c>
      <c r="E30" s="1">
        <v>45</v>
      </c>
      <c r="F30" s="1"/>
      <c r="G30" s="1"/>
    </row>
    <row r="31" spans="1:7">
      <c r="A31" s="1"/>
      <c r="B31" s="1" t="s">
        <v>88</v>
      </c>
      <c r="C31" s="1" t="s">
        <v>89</v>
      </c>
      <c r="D31" s="1">
        <f t="shared" si="1"/>
        <v>31</v>
      </c>
      <c r="E31" s="1">
        <v>27</v>
      </c>
      <c r="F31" s="1"/>
      <c r="G31" s="1"/>
    </row>
    <row r="32" spans="1:7">
      <c r="A32" s="1"/>
      <c r="B32" s="1" t="s">
        <v>90</v>
      </c>
      <c r="C32" s="1" t="s">
        <v>91</v>
      </c>
      <c r="D32" s="1"/>
      <c r="E32" s="1"/>
      <c r="F32" s="1"/>
      <c r="G32" s="1"/>
    </row>
    <row r="33" spans="1:7">
      <c r="A33" s="1"/>
      <c r="B33" s="1" t="s">
        <v>92</v>
      </c>
      <c r="C33" s="1" t="s">
        <v>93</v>
      </c>
      <c r="D33" s="1"/>
      <c r="E33" s="1"/>
      <c r="F33" s="1"/>
      <c r="G33" s="1"/>
    </row>
    <row r="34" spans="1:7">
      <c r="A34" s="1"/>
      <c r="B34" s="1" t="s">
        <v>94</v>
      </c>
      <c r="C34" s="1" t="s">
        <v>95</v>
      </c>
      <c r="D34" s="1"/>
      <c r="E34" s="1"/>
      <c r="F34" s="1"/>
      <c r="G34" s="1"/>
    </row>
    <row r="35" spans="1:7">
      <c r="A35" s="1"/>
      <c r="B35" s="1" t="s">
        <v>96</v>
      </c>
      <c r="C35" s="1" t="s">
        <v>97</v>
      </c>
      <c r="D35" s="1"/>
      <c r="E35" s="1"/>
      <c r="F35" s="1"/>
      <c r="G35" s="1"/>
    </row>
    <row r="36" spans="1:7">
      <c r="A36" s="1"/>
      <c r="B36" s="1" t="s">
        <v>98</v>
      </c>
      <c r="C36" s="1" t="s">
        <v>99</v>
      </c>
      <c r="D36" s="1"/>
      <c r="E36" s="1"/>
      <c r="F36" s="1"/>
      <c r="G36" s="1"/>
    </row>
    <row r="37" spans="1:7">
      <c r="C37" s="1" t="s">
        <v>100</v>
      </c>
      <c r="D37" s="1"/>
      <c r="E37" s="1"/>
    </row>
    <row r="38" spans="1:7">
      <c r="C38" s="1" t="s">
        <v>101</v>
      </c>
    </row>
    <row r="39" spans="1:7">
      <c r="C39" s="1" t="s">
        <v>102</v>
      </c>
    </row>
    <row r="40" spans="1:7">
      <c r="C40" s="1" t="s">
        <v>103</v>
      </c>
    </row>
    <row r="41" spans="1:7">
      <c r="C41" s="1" t="s">
        <v>104</v>
      </c>
    </row>
    <row r="42" spans="1:7">
      <c r="C42" s="1" t="s">
        <v>105</v>
      </c>
    </row>
    <row r="43" spans="1:7">
      <c r="C43" s="1"/>
    </row>
    <row r="44" spans="1:7">
      <c r="C44" s="1"/>
    </row>
    <row r="45" spans="1:7">
      <c r="C45" s="1"/>
    </row>
    <row r="46" spans="1:7">
      <c r="C46" s="1"/>
    </row>
    <row r="47" spans="1:7">
      <c r="C47" s="1"/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773D79D8E3EC4B9BCB3A1090EDB84D" ma:contentTypeVersion="10" ma:contentTypeDescription="Create a new document." ma:contentTypeScope="" ma:versionID="6ee00b9fddef455f794e093bc4184be1">
  <xsd:schema xmlns:xsd="http://www.w3.org/2001/XMLSchema" xmlns:xs="http://www.w3.org/2001/XMLSchema" xmlns:p="http://schemas.microsoft.com/office/2006/metadata/properties" xmlns:ns2="353663dd-1a9a-49cc-831f-b3597ab98a86" targetNamespace="http://schemas.microsoft.com/office/2006/metadata/properties" ma:root="true" ma:fieldsID="794728fb51af128aa6e6ceeaa1a22d59" ns2:_="">
    <xsd:import namespace="353663dd-1a9a-49cc-831f-b3597ab98a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663dd-1a9a-49cc-831f-b3597ab98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9D5AFD-117B-482E-A664-F5A5CF5D7DC0}"/>
</file>

<file path=customXml/itemProps2.xml><?xml version="1.0" encoding="utf-8"?>
<ds:datastoreItem xmlns:ds="http://schemas.openxmlformats.org/officeDocument/2006/customXml" ds:itemID="{12B6B60E-0580-41A9-A61A-B2AA814FBCA1}"/>
</file>

<file path=customXml/itemProps3.xml><?xml version="1.0" encoding="utf-8"?>
<ds:datastoreItem xmlns:ds="http://schemas.openxmlformats.org/officeDocument/2006/customXml" ds:itemID="{0E4CD5D0-9677-4C5D-B509-79C2C6893E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chemstudent</dc:creator>
  <cp:keywords/>
  <dc:description/>
  <cp:lastModifiedBy>Barcoma, Jobel Angela</cp:lastModifiedBy>
  <cp:revision>58</cp:revision>
  <dcterms:created xsi:type="dcterms:W3CDTF">2013-09-03T11:31:53Z</dcterms:created>
  <dcterms:modified xsi:type="dcterms:W3CDTF">2021-07-29T19:50:06Z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0x01010049773D79D8E3EC4B9BCB3A1090EDB84D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